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Elie PATRIGEON\Documents\Beijing\"/>
    </mc:Choice>
  </mc:AlternateContent>
  <xr:revisionPtr revIDLastSave="0" documentId="13_ncr:1_{DBF855D0-BB15-40C9-A19A-3BD8228AE923}" xr6:coauthVersionLast="47" xr6:coauthVersionMax="47" xr10:uidLastSave="{00000000-0000-0000-0000-000000000000}"/>
  <bookViews>
    <workbookView xWindow="14303" yWindow="-98" windowWidth="22695" windowHeight="14595" xr2:uid="{00000000-000D-0000-FFFF-FFFF00000000}"/>
  </bookViews>
  <sheets>
    <sheet name="Feuil1" sheetId="1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1" l="1"/>
  <c r="O26" i="11" s="1"/>
  <c r="Q17" i="11"/>
  <c r="P26" i="11" s="1"/>
  <c r="E26" i="11"/>
  <c r="F26" i="11"/>
  <c r="O17" i="11" l="1"/>
  <c r="M26" i="11" s="1"/>
  <c r="D17" i="11"/>
  <c r="C26" i="11" s="1"/>
  <c r="E17" i="11"/>
  <c r="D26" i="11" s="1"/>
  <c r="F17" i="11"/>
  <c r="G17" i="11"/>
  <c r="H17" i="11"/>
  <c r="G26" i="11" s="1"/>
  <c r="I17" i="11"/>
  <c r="H26" i="11" s="1"/>
  <c r="J17" i="11"/>
  <c r="I26" i="11" s="1"/>
  <c r="K17" i="11"/>
  <c r="J26" i="11" s="1"/>
  <c r="L17" i="11"/>
  <c r="K26" i="11" s="1"/>
  <c r="M17" i="11"/>
  <c r="L26" i="11" s="1"/>
  <c r="N17" i="11"/>
  <c r="N26" i="11" s="1"/>
  <c r="C15" i="11"/>
  <c r="C13" i="11"/>
  <c r="C12" i="11"/>
  <c r="C10" i="11"/>
  <c r="C9" i="11"/>
  <c r="C8" i="11"/>
  <c r="C7" i="11"/>
  <c r="C6" i="11"/>
  <c r="C17" i="11" l="1"/>
</calcChain>
</file>

<file path=xl/sharedStrings.xml><?xml version="1.0" encoding="utf-8"?>
<sst xmlns="http://schemas.openxmlformats.org/spreadsheetml/2006/main" count="81" uniqueCount="57">
  <si>
    <t>Kinésithérapeute</t>
  </si>
  <si>
    <t>Housse Ski</t>
  </si>
  <si>
    <t>20KG</t>
  </si>
  <si>
    <t>Mesures</t>
  </si>
  <si>
    <t>Poids</t>
  </si>
  <si>
    <t>Contenu</t>
  </si>
  <si>
    <t>Nombres</t>
  </si>
  <si>
    <t>32KG</t>
  </si>
  <si>
    <t>Fart+ materiel</t>
  </si>
  <si>
    <t>Caisse</t>
  </si>
  <si>
    <t>Carabine</t>
  </si>
  <si>
    <t>120*40*40</t>
  </si>
  <si>
    <t>Sac Kiné</t>
  </si>
  <si>
    <t>Table Kiné</t>
  </si>
  <si>
    <t>210*60*30</t>
  </si>
  <si>
    <t>70*50*40</t>
  </si>
  <si>
    <t>3 paires</t>
  </si>
  <si>
    <t>Fauteuil</t>
  </si>
  <si>
    <t>75*50*70</t>
  </si>
  <si>
    <t>Table fart</t>
  </si>
  <si>
    <t>92*71*15</t>
  </si>
  <si>
    <t>Ergocycle</t>
  </si>
  <si>
    <t>Bottes piquets</t>
  </si>
  <si>
    <t>225*50</t>
  </si>
  <si>
    <t>22KG</t>
  </si>
  <si>
    <t>16KG</t>
  </si>
  <si>
    <t>210*50*50</t>
  </si>
  <si>
    <t>65*50*50</t>
  </si>
  <si>
    <t>Athlètes</t>
  </si>
  <si>
    <t>Guides</t>
  </si>
  <si>
    <t>Chef de mission et adj</t>
  </si>
  <si>
    <t>Médecin chef et adj</t>
  </si>
  <si>
    <t>Team leader</t>
  </si>
  <si>
    <t>Coach</t>
  </si>
  <si>
    <t>Personnel technique</t>
  </si>
  <si>
    <t>Personnel administratif</t>
  </si>
  <si>
    <t>Attaché de presse</t>
  </si>
  <si>
    <t>NPC - TRANSFERABLE GUEST</t>
  </si>
  <si>
    <t>VILLAGE ADMINISTRATION</t>
  </si>
  <si>
    <t>Presse</t>
  </si>
  <si>
    <t>Ski luge</t>
  </si>
  <si>
    <t>Sac MED</t>
  </si>
  <si>
    <t>Matériels kiné</t>
  </si>
  <si>
    <t>Médicaments</t>
  </si>
  <si>
    <t>12KG</t>
  </si>
  <si>
    <t>30KG</t>
  </si>
  <si>
    <t>NBRE</t>
  </si>
  <si>
    <t>CATEGORIE</t>
  </si>
  <si>
    <t>TOTAL</t>
  </si>
  <si>
    <t>Ski Luge</t>
  </si>
  <si>
    <t>Sac COM</t>
  </si>
  <si>
    <t>Sac CPSF</t>
  </si>
  <si>
    <t>Matériel adm</t>
  </si>
  <si>
    <t>Matériel com / Kakémono</t>
  </si>
  <si>
    <t>Sac</t>
  </si>
  <si>
    <t>50 70 70</t>
  </si>
  <si>
    <t>30 30 30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</si>
</sst>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psf.sharepoint.com/sites/OrgaJPBeijing2022/Documents%20partages/General/Gestion%20d&#233;l&#233;gation%20BEJJING%202022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Village Paralympique"/>
      <sheetName val="Code ACCRED"/>
      <sheetName val="Logistique"/>
      <sheetName val="Gestion délégation BEJJING 202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87F98-B55E-45C0-9819-38E282F4F13C}">
  <dimension ref="B3:Q26"/>
  <sheetViews>
    <sheetView tabSelected="1" zoomScaleNormal="100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M9" sqref="M9"/>
    </sheetView>
  </sheetViews>
  <sheetFormatPr baseColWidth="10" defaultRowHeight="12.75" x14ac:dyDescent="0.35"/>
  <cols>
    <col min="1" max="1" width="4.06640625" style="7" customWidth="1"/>
    <col min="2" max="2" width="32.3984375" style="7" customWidth="1"/>
    <col min="3" max="3" width="5.9296875" style="7" bestFit="1" customWidth="1"/>
    <col min="4" max="4" width="10.53125" style="7" bestFit="1" customWidth="1"/>
    <col min="5" max="5" width="12" style="7" bestFit="1" customWidth="1"/>
    <col min="6" max="6" width="9.19921875" style="7" bestFit="1" customWidth="1"/>
    <col min="7" max="7" width="12" style="7" bestFit="1" customWidth="1"/>
    <col min="8" max="8" width="11.53125" style="7" bestFit="1" customWidth="1"/>
    <col min="9" max="9" width="8.3984375" style="7" bestFit="1" customWidth="1"/>
    <col min="10" max="10" width="7.796875" style="7" bestFit="1" customWidth="1"/>
    <col min="11" max="11" width="10.06640625" style="7" bestFit="1" customWidth="1"/>
    <col min="12" max="12" width="13" style="7" bestFit="1" customWidth="1"/>
    <col min="13" max="13" width="13.46484375" style="7" bestFit="1" customWidth="1"/>
    <col min="14" max="14" width="9.19921875" style="7" bestFit="1" customWidth="1"/>
    <col min="15" max="15" width="12.19921875" style="7" bestFit="1" customWidth="1"/>
    <col min="16" max="16" width="11.19921875" style="7" bestFit="1" customWidth="1"/>
    <col min="17" max="17" width="9.33203125" style="7" bestFit="1" customWidth="1"/>
    <col min="18" max="16384" width="10.6640625" style="7"/>
  </cols>
  <sheetData>
    <row r="3" spans="2:17" ht="17.350000000000001" customHeight="1" x14ac:dyDescent="0.35">
      <c r="B3" s="6" t="s">
        <v>47</v>
      </c>
      <c r="C3" s="3" t="s">
        <v>46</v>
      </c>
      <c r="D3" s="3" t="s">
        <v>54</v>
      </c>
      <c r="E3" s="3" t="s">
        <v>1</v>
      </c>
      <c r="F3" s="3" t="s">
        <v>9</v>
      </c>
      <c r="G3" s="3" t="s">
        <v>19</v>
      </c>
      <c r="H3" s="3" t="s">
        <v>12</v>
      </c>
      <c r="I3" s="3" t="s">
        <v>41</v>
      </c>
      <c r="J3" s="3" t="s">
        <v>17</v>
      </c>
      <c r="K3" s="3" t="s">
        <v>49</v>
      </c>
      <c r="L3" s="3" t="s">
        <v>13</v>
      </c>
      <c r="M3" s="3" t="s">
        <v>22</v>
      </c>
      <c r="N3" s="3" t="s">
        <v>10</v>
      </c>
      <c r="O3" s="3" t="s">
        <v>21</v>
      </c>
      <c r="P3" s="3" t="s">
        <v>50</v>
      </c>
      <c r="Q3" s="3" t="s">
        <v>51</v>
      </c>
    </row>
    <row r="4" spans="2:17" ht="17.350000000000001" customHeight="1" x14ac:dyDescent="0.35">
      <c r="B4" s="8" t="s">
        <v>28</v>
      </c>
      <c r="C4" s="2">
        <v>14</v>
      </c>
      <c r="D4" s="2">
        <v>28</v>
      </c>
      <c r="E4" s="2">
        <v>28</v>
      </c>
      <c r="F4" s="2"/>
      <c r="G4" s="2"/>
      <c r="H4" s="2"/>
      <c r="I4" s="2"/>
      <c r="J4" s="2">
        <v>1</v>
      </c>
      <c r="K4" s="2">
        <v>1</v>
      </c>
      <c r="L4" s="2"/>
      <c r="M4" s="2"/>
      <c r="N4" s="2">
        <v>4</v>
      </c>
      <c r="O4" s="2">
        <v>1</v>
      </c>
      <c r="P4" s="2"/>
      <c r="Q4" s="2"/>
    </row>
    <row r="5" spans="2:17" ht="17.350000000000001" customHeight="1" x14ac:dyDescent="0.35">
      <c r="B5" s="8" t="s">
        <v>29</v>
      </c>
      <c r="C5" s="2">
        <v>2</v>
      </c>
      <c r="D5" s="2">
        <v>4</v>
      </c>
      <c r="E5" s="2">
        <v>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7.350000000000001" customHeight="1" x14ac:dyDescent="0.35">
      <c r="B6" s="8" t="s">
        <v>30</v>
      </c>
      <c r="C6" s="2">
        <f>COUNTIF([1]!Tableau1[Type Ac],"Ac")</f>
        <v>3</v>
      </c>
      <c r="D6" s="2">
        <v>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v>2</v>
      </c>
    </row>
    <row r="7" spans="2:17" ht="17.350000000000001" customHeight="1" x14ac:dyDescent="0.35">
      <c r="B7" s="8" t="s">
        <v>31</v>
      </c>
      <c r="C7" s="2">
        <f>COUNTIF([1]!Tableau1[Type Ac],"Am")</f>
        <v>2</v>
      </c>
      <c r="D7" s="2">
        <v>4</v>
      </c>
      <c r="E7" s="2"/>
      <c r="F7" s="2"/>
      <c r="G7" s="2"/>
      <c r="H7" s="2"/>
      <c r="I7" s="2">
        <v>2</v>
      </c>
      <c r="J7" s="2">
        <v>2</v>
      </c>
      <c r="K7" s="2"/>
      <c r="L7" s="2"/>
      <c r="M7" s="2"/>
      <c r="N7" s="2"/>
      <c r="O7" s="2"/>
      <c r="P7" s="2"/>
      <c r="Q7" s="2"/>
    </row>
    <row r="8" spans="2:17" ht="17.350000000000001" customHeight="1" x14ac:dyDescent="0.35">
      <c r="B8" s="8" t="s">
        <v>32</v>
      </c>
      <c r="C8" s="2">
        <f>COUNTIF([1]!Tableau1[Type Ac],"AO01")</f>
        <v>2</v>
      </c>
      <c r="D8" s="2">
        <v>4</v>
      </c>
      <c r="E8" s="2">
        <v>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17.350000000000001" customHeight="1" x14ac:dyDescent="0.35">
      <c r="B9" s="8" t="s">
        <v>33</v>
      </c>
      <c r="C9" s="2">
        <f>COUNTIF([1]!Tableau1[Type Ac],"AO02")</f>
        <v>7</v>
      </c>
      <c r="D9" s="2">
        <v>14</v>
      </c>
      <c r="E9" s="2">
        <v>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17.350000000000001" customHeight="1" x14ac:dyDescent="0.35">
      <c r="B10" s="8" t="s">
        <v>34</v>
      </c>
      <c r="C10" s="2">
        <f>COUNTIF([1]!Tableau1[Type Ac],"AO03")</f>
        <v>6</v>
      </c>
      <c r="D10" s="2">
        <v>12</v>
      </c>
      <c r="E10" s="2">
        <v>3</v>
      </c>
      <c r="F10" s="2">
        <v>8</v>
      </c>
      <c r="G10" s="2">
        <v>3</v>
      </c>
      <c r="H10" s="2"/>
      <c r="I10" s="2"/>
      <c r="J10" s="2"/>
      <c r="K10" s="2"/>
      <c r="L10" s="2"/>
      <c r="M10" s="2">
        <v>2</v>
      </c>
      <c r="N10" s="2"/>
      <c r="O10" s="2"/>
      <c r="P10" s="2"/>
      <c r="Q10" s="2"/>
    </row>
    <row r="11" spans="2:17" ht="17.350000000000001" customHeight="1" x14ac:dyDescent="0.35">
      <c r="B11" s="8" t="s">
        <v>35</v>
      </c>
      <c r="C11" s="2">
        <v>2</v>
      </c>
      <c r="D11" s="2">
        <v>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7.350000000000001" customHeight="1" x14ac:dyDescent="0.35">
      <c r="B12" s="8" t="s">
        <v>0</v>
      </c>
      <c r="C12" s="2">
        <f>COUNTIF([1]!Tableau1[Type Ac],"AO05")</f>
        <v>4</v>
      </c>
      <c r="D12" s="2">
        <v>8</v>
      </c>
      <c r="E12" s="2"/>
      <c r="F12" s="2"/>
      <c r="G12" s="2"/>
      <c r="H12" s="2">
        <v>4</v>
      </c>
      <c r="I12" s="2"/>
      <c r="J12" s="2"/>
      <c r="K12" s="2"/>
      <c r="L12" s="2">
        <v>4</v>
      </c>
      <c r="M12" s="2"/>
      <c r="N12" s="2"/>
      <c r="O12" s="2"/>
      <c r="P12" s="2"/>
      <c r="Q12" s="2"/>
    </row>
    <row r="13" spans="2:17" ht="17.350000000000001" customHeight="1" x14ac:dyDescent="0.35">
      <c r="B13" s="8" t="s">
        <v>36</v>
      </c>
      <c r="C13" s="2">
        <f>COUNTIF([1]!Tableau1[Type Ac],"AO07")</f>
        <v>3</v>
      </c>
      <c r="D13" s="2">
        <v>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2</v>
      </c>
      <c r="Q13" s="2"/>
    </row>
    <row r="14" spans="2:17" ht="17.350000000000001" customHeight="1" x14ac:dyDescent="0.35">
      <c r="B14" s="8" t="s">
        <v>37</v>
      </c>
      <c r="C14" s="2">
        <v>9</v>
      </c>
      <c r="D14" s="2">
        <v>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7.350000000000001" customHeight="1" x14ac:dyDescent="0.35">
      <c r="B15" s="8" t="s">
        <v>38</v>
      </c>
      <c r="C15" s="2">
        <f>COUNTIF([1]!Tableau1[Type Ac],"NPCVA01")</f>
        <v>3</v>
      </c>
      <c r="D15" s="2">
        <v>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7.350000000000001" customHeight="1" x14ac:dyDescent="0.35">
      <c r="B16" s="8" t="s">
        <v>39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7.350000000000001" customHeight="1" x14ac:dyDescent="0.35">
      <c r="B17" s="9" t="s">
        <v>48</v>
      </c>
      <c r="C17" s="10">
        <f>SUM(C4:C16)</f>
        <v>57</v>
      </c>
      <c r="D17" s="10">
        <f t="shared" ref="D17:O17" si="0">SUM(D4:D16)</f>
        <v>105</v>
      </c>
      <c r="E17" s="10">
        <f t="shared" si="0"/>
        <v>44</v>
      </c>
      <c r="F17" s="10">
        <f t="shared" si="0"/>
        <v>8</v>
      </c>
      <c r="G17" s="10">
        <f t="shared" si="0"/>
        <v>3</v>
      </c>
      <c r="H17" s="10">
        <f t="shared" si="0"/>
        <v>4</v>
      </c>
      <c r="I17" s="10">
        <f t="shared" si="0"/>
        <v>2</v>
      </c>
      <c r="J17" s="10">
        <f t="shared" si="0"/>
        <v>3</v>
      </c>
      <c r="K17" s="10">
        <f t="shared" si="0"/>
        <v>1</v>
      </c>
      <c r="L17" s="10">
        <f t="shared" si="0"/>
        <v>4</v>
      </c>
      <c r="M17" s="10">
        <f t="shared" si="0"/>
        <v>2</v>
      </c>
      <c r="N17" s="10">
        <f t="shared" si="0"/>
        <v>4</v>
      </c>
      <c r="O17" s="10">
        <f t="shared" si="0"/>
        <v>1</v>
      </c>
      <c r="P17" s="10">
        <f t="shared" ref="P17" si="1">SUM(P4:P16)</f>
        <v>2</v>
      </c>
      <c r="Q17" s="10">
        <f t="shared" ref="Q17" si="2">SUM(Q4:Q16)</f>
        <v>2</v>
      </c>
    </row>
    <row r="18" spans="2:17" ht="17.350000000000001" customHeight="1" x14ac:dyDescent="0.35"/>
    <row r="19" spans="2:17" ht="17.350000000000001" customHeight="1" x14ac:dyDescent="0.35"/>
    <row r="20" spans="2:17" ht="17.350000000000001" customHeight="1" x14ac:dyDescent="0.35"/>
    <row r="21" spans="2:17" ht="17.350000000000001" customHeight="1" x14ac:dyDescent="0.35"/>
    <row r="22" spans="2:17" ht="17.350000000000001" customHeight="1" x14ac:dyDescent="0.35">
      <c r="B22" s="11"/>
      <c r="C22" s="12" t="s">
        <v>54</v>
      </c>
      <c r="D22" s="12" t="s">
        <v>1</v>
      </c>
      <c r="E22" s="12" t="s">
        <v>9</v>
      </c>
      <c r="F22" s="12" t="s">
        <v>19</v>
      </c>
      <c r="G22" s="12" t="s">
        <v>12</v>
      </c>
      <c r="H22" s="12" t="s">
        <v>41</v>
      </c>
      <c r="I22" s="12" t="s">
        <v>17</v>
      </c>
      <c r="J22" s="4" t="s">
        <v>40</v>
      </c>
      <c r="K22" s="13" t="s">
        <v>13</v>
      </c>
      <c r="L22" s="12" t="s">
        <v>22</v>
      </c>
      <c r="M22" s="14" t="s">
        <v>21</v>
      </c>
      <c r="N22" s="15" t="s">
        <v>10</v>
      </c>
      <c r="O22" s="15" t="s">
        <v>50</v>
      </c>
      <c r="P22" s="15" t="s">
        <v>51</v>
      </c>
    </row>
    <row r="23" spans="2:17" ht="17.350000000000001" customHeight="1" x14ac:dyDescent="0.35">
      <c r="B23" s="16" t="s">
        <v>3</v>
      </c>
      <c r="C23" s="17"/>
      <c r="D23" s="18" t="s">
        <v>26</v>
      </c>
      <c r="E23" s="19" t="s">
        <v>15</v>
      </c>
      <c r="F23" s="18" t="s">
        <v>14</v>
      </c>
      <c r="G23" s="19" t="s">
        <v>27</v>
      </c>
      <c r="H23" s="19" t="s">
        <v>27</v>
      </c>
      <c r="I23" s="19" t="s">
        <v>18</v>
      </c>
      <c r="J23" s="1" t="s">
        <v>55</v>
      </c>
      <c r="K23" s="19" t="s">
        <v>20</v>
      </c>
      <c r="L23" s="19" t="s">
        <v>23</v>
      </c>
      <c r="M23" s="20" t="s">
        <v>56</v>
      </c>
      <c r="N23" s="20" t="s">
        <v>11</v>
      </c>
      <c r="O23" s="19" t="s">
        <v>27</v>
      </c>
      <c r="P23" s="19" t="s">
        <v>27</v>
      </c>
    </row>
    <row r="24" spans="2:17" ht="17.350000000000001" customHeight="1" x14ac:dyDescent="0.35">
      <c r="B24" s="16" t="s">
        <v>4</v>
      </c>
      <c r="C24" s="17" t="s">
        <v>24</v>
      </c>
      <c r="D24" s="18" t="s">
        <v>2</v>
      </c>
      <c r="E24" s="21" t="s">
        <v>7</v>
      </c>
      <c r="F24" s="18" t="s">
        <v>7</v>
      </c>
      <c r="G24" s="18" t="s">
        <v>7</v>
      </c>
      <c r="H24" s="18" t="s">
        <v>7</v>
      </c>
      <c r="I24" s="18" t="s">
        <v>7</v>
      </c>
      <c r="J24" s="18" t="s">
        <v>7</v>
      </c>
      <c r="K24" s="21" t="s">
        <v>25</v>
      </c>
      <c r="L24" s="21" t="s">
        <v>45</v>
      </c>
      <c r="M24" s="20" t="s">
        <v>24</v>
      </c>
      <c r="N24" s="22" t="s">
        <v>44</v>
      </c>
      <c r="O24" s="18" t="s">
        <v>7</v>
      </c>
      <c r="P24" s="18" t="s">
        <v>7</v>
      </c>
    </row>
    <row r="25" spans="2:17" ht="25.5" customHeight="1" x14ac:dyDescent="0.35">
      <c r="B25" s="16" t="s">
        <v>5</v>
      </c>
      <c r="C25" s="23"/>
      <c r="D25" s="23" t="s">
        <v>16</v>
      </c>
      <c r="E25" s="23" t="s">
        <v>8</v>
      </c>
      <c r="F25" s="23"/>
      <c r="G25" s="23" t="s">
        <v>42</v>
      </c>
      <c r="H25" s="23" t="s">
        <v>43</v>
      </c>
      <c r="I25" s="23"/>
      <c r="J25" s="23"/>
      <c r="K25" s="23"/>
      <c r="L25" s="23"/>
      <c r="M25" s="23"/>
      <c r="N25" s="23"/>
      <c r="O25" s="23" t="s">
        <v>53</v>
      </c>
      <c r="P25" s="23" t="s">
        <v>52</v>
      </c>
    </row>
    <row r="26" spans="2:17" ht="17.350000000000001" customHeight="1" x14ac:dyDescent="0.35">
      <c r="B26" s="16" t="s">
        <v>6</v>
      </c>
      <c r="C26" s="16">
        <f>D17</f>
        <v>105</v>
      </c>
      <c r="D26" s="24">
        <f>E17</f>
        <v>44</v>
      </c>
      <c r="E26" s="25">
        <f>+F17</f>
        <v>8</v>
      </c>
      <c r="F26" s="25">
        <f>+G17</f>
        <v>3</v>
      </c>
      <c r="G26" s="25">
        <f t="shared" ref="G26:L26" si="3">H17</f>
        <v>4</v>
      </c>
      <c r="H26" s="25">
        <f t="shared" si="3"/>
        <v>2</v>
      </c>
      <c r="I26" s="25">
        <f t="shared" si="3"/>
        <v>3</v>
      </c>
      <c r="J26" s="5">
        <f t="shared" si="3"/>
        <v>1</v>
      </c>
      <c r="K26" s="25">
        <f t="shared" si="3"/>
        <v>4</v>
      </c>
      <c r="L26" s="25">
        <f t="shared" si="3"/>
        <v>2</v>
      </c>
      <c r="M26" s="26">
        <f>O17</f>
        <v>1</v>
      </c>
      <c r="N26" s="27">
        <f>N17</f>
        <v>4</v>
      </c>
      <c r="O26" s="27">
        <f>P17</f>
        <v>2</v>
      </c>
      <c r="P26" s="27">
        <f>Q17</f>
        <v>2</v>
      </c>
    </row>
  </sheetData>
  <phoneticPr fontId="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356EF0640D894DB211DCF2A01A326C" ma:contentTypeVersion="11" ma:contentTypeDescription="Crée un document." ma:contentTypeScope="" ma:versionID="dee2f30cd76f125f228fe6fe3e92a712">
  <xsd:schema xmlns:xsd="http://www.w3.org/2001/XMLSchema" xmlns:xs="http://www.w3.org/2001/XMLSchema" xmlns:p="http://schemas.microsoft.com/office/2006/metadata/properties" xmlns:ns2="d5f23722-dfd4-4ca5-8f6d-4c1d7a2f0121" targetNamespace="http://schemas.microsoft.com/office/2006/metadata/properties" ma:root="true" ma:fieldsID="f780cb758a60e92cedd59349e619adf2" ns2:_="">
    <xsd:import namespace="d5f23722-dfd4-4ca5-8f6d-4c1d7a2f01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23722-dfd4-4ca5-8f6d-4c1d7a2f01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5D6F6B-E6B9-4FB7-B6B2-911299E8B3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0DC4B4-E11A-440C-BF31-8D82F26B7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f23722-dfd4-4ca5-8f6d-4c1d7a2f01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8A9197-5109-4FF5-A184-B6D64C11571A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d5f23722-dfd4-4ca5-8f6d-4c1d7a2f01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Handisport</dc:creator>
  <cp:lastModifiedBy>Elie PATRIGEON</cp:lastModifiedBy>
  <cp:lastPrinted>2017-09-26T19:10:44Z</cp:lastPrinted>
  <dcterms:created xsi:type="dcterms:W3CDTF">2017-05-18T07:10:20Z</dcterms:created>
  <dcterms:modified xsi:type="dcterms:W3CDTF">2021-12-03T15:56:01Z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0x01010063356EF0640D894DB211DCF2A01A326C</vt:lpwstr>
  </property>
</Properties>
</file>